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</sheets>
  <definedNames>
    <definedName name="_xlnm.Print_Area" localSheetId="0">'Sheet1'!$A$1:$AK$16</definedName>
  </definedNames>
  <calcPr fullCalcOnLoad="1"/>
</workbook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<sst xmlns="http://schemas.openxmlformats.org/spreadsheetml/2006/main" count="27" uniqueCount="22">
  <si>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</si>
  <si>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</si>
  <si>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</si>
  <si>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</si>
  <si>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</si>
  <si>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</si>
  <si>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</si>
  <si>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</si>
  <si>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</si>
  <si>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</si>
  <si>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</si>
  <si>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</si>
  <si>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</si>
  <si>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ΕΥΡΩΠΑΙΟΙ ΠΟΛΙΤΕΣ*</t>
  </si>
  <si>
    <t>59R</t>
  </si>
  <si>
    <t>ΑΙΤΗΤΗΣ ΑΣΥΛΟΥ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</si>
  <si>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</si>
  <si>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</si>
  <si>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</si>
  <si>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</si>
  <si>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</si>
  <si>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>ΚΑΤΑ ΤΟΝ ΣΕΠΤΕΜΒΡΙΟ ΤΟΥ 2011 ΚΑΙ  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</si>
</sst>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5" fillId="0" borderId="0" xfId="0" applyNumberFormat="1" applyFont="1" applyAlignment="1">
      <alignment/>
    </xf>
    <xf numFmtId="0" fontId="2" fillId="0" borderId="12" xfId="0" applyFont="1" applyFill="1" applyBorder="1" applyAlignment="1">
      <alignment horizontal="left" wrapText="1"/>
    </xf>
    <xf numFmtId="9" fontId="3" fillId="0" borderId="13" xfId="57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3" fillId="0" borderId="13" xfId="57" applyNumberFormat="1" applyFont="1" applyFill="1" applyBorder="1" applyAlignment="1">
      <alignment/>
    </xf>
    <xf numFmtId="9" fontId="3" fillId="0" borderId="14" xfId="57" applyFont="1" applyFill="1" applyBorder="1" applyAlignment="1">
      <alignment/>
    </xf>
    <xf numFmtId="0" fontId="3" fillId="0" borderId="13" xfId="57" applyNumberFormat="1" applyFont="1" applyFill="1" applyBorder="1" applyAlignment="1">
      <alignment/>
    </xf>
    <xf numFmtId="9" fontId="3" fillId="0" borderId="13" xfId="57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9" fontId="3" fillId="0" borderId="13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9" fontId="3" fillId="0" borderId="14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9" fontId="3" fillId="0" borderId="16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9" fontId="3" fillId="0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9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/>
    </xf>
    <xf numFmtId="9" fontId="3" fillId="33" borderId="14" xfId="0" applyNumberFormat="1" applyFont="1" applyFill="1" applyBorder="1" applyAlignment="1">
      <alignment/>
    </xf>
    <xf numFmtId="9" fontId="3" fillId="33" borderId="19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" fontId="3" fillId="33" borderId="2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3" fillId="33" borderId="2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" fillId="33" borderId="13" xfId="0" applyFont="1" applyFill="1" applyBorder="1" applyAlignment="1">
      <alignment/>
    </xf>
    <xf numFmtId="0" fontId="3" fillId="0" borderId="22" xfId="0" applyFont="1" applyBorder="1" applyAlignment="1">
      <alignment/>
    </xf>
    <xf numFmtId="0" fontId="2" fillId="0" borderId="23" xfId="0" applyFont="1" applyFill="1" applyBorder="1" applyAlignment="1">
      <alignment horizontal="left" wrapText="1"/>
    </xf>
    <xf numFmtId="0" fontId="3" fillId="0" borderId="17" xfId="0" applyFont="1" applyBorder="1" applyAlignment="1">
      <alignment/>
    </xf>
    <xf numFmtId="9" fontId="3" fillId="0" borderId="24" xfId="0" applyNumberFormat="1" applyFont="1" applyFill="1" applyBorder="1" applyAlignment="1">
      <alignment/>
    </xf>
    <xf numFmtId="1" fontId="3" fillId="0" borderId="17" xfId="57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" fontId="10" fillId="0" borderId="25" xfId="0" applyNumberFormat="1" applyFont="1" applyFill="1" applyBorder="1" applyAlignment="1">
      <alignment/>
    </xf>
    <xf numFmtId="9" fontId="10" fillId="0" borderId="26" xfId="0" applyNumberFormat="1" applyFont="1" applyFill="1" applyBorder="1" applyAlignment="1">
      <alignment/>
    </xf>
    <xf numFmtId="1" fontId="10" fillId="0" borderId="26" xfId="0" applyNumberFormat="1" applyFont="1" applyFill="1" applyBorder="1" applyAlignment="1">
      <alignment/>
    </xf>
    <xf numFmtId="9" fontId="10" fillId="0" borderId="27" xfId="0" applyNumberFormat="1" applyFont="1" applyFill="1" applyBorder="1" applyAlignment="1">
      <alignment/>
    </xf>
    <xf numFmtId="9" fontId="10" fillId="0" borderId="28" xfId="0" applyNumberFormat="1" applyFont="1" applyFill="1" applyBorder="1" applyAlignment="1">
      <alignment/>
    </xf>
    <xf numFmtId="164" fontId="10" fillId="0" borderId="27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"/>
  <sheetViews>
    <sheetView tabSelected="1" zoomScalePageLayoutView="0" workbookViewId="0" topLeftCell="A1">
      <selection activeCell="A15" sqref="A15:K15"/>
    </sheetView>
  </sheetViews>
  <sheetFormatPr defaultColWidth="9.140625" defaultRowHeight="15"/>
  <cols>
    <col min="1" max="1" width="16.140625" style="0" customWidth="1"/>
    <col min="2" max="2" width="5.7109375" style="36" customWidth="1"/>
    <col min="3" max="3" width="5.28125" style="0" bestFit="1" customWidth="1"/>
    <col min="4" max="4" width="5.7109375" style="0" customWidth="1"/>
    <col min="5" max="5" width="5.28125" style="0" bestFit="1" customWidth="1"/>
    <col min="6" max="6" width="5.00390625" style="0" bestFit="1" customWidth="1"/>
    <col min="7" max="7" width="7.140625" style="0" customWidth="1"/>
    <col min="8" max="8" width="5.00390625" style="36" bestFit="1" customWidth="1"/>
    <col min="9" max="9" width="5.28125" style="0" bestFit="1" customWidth="1"/>
    <col min="10" max="10" width="5.7109375" style="0" customWidth="1"/>
    <col min="11" max="11" width="5.28125" style="0" bestFit="1" customWidth="1"/>
    <col min="12" max="12" width="5.00390625" style="0" bestFit="1" customWidth="1"/>
    <col min="13" max="13" width="7.28125" style="0" customWidth="1"/>
    <col min="14" max="14" width="5.140625" style="36" customWidth="1"/>
    <col min="15" max="15" width="6.57421875" style="0" bestFit="1" customWidth="1"/>
    <col min="16" max="16" width="4.8515625" style="0" customWidth="1"/>
    <col min="17" max="17" width="6.00390625" style="0" customWidth="1"/>
    <col min="18" max="18" width="5.00390625" style="0" customWidth="1"/>
    <col min="19" max="19" width="7.28125" style="0" customWidth="1"/>
    <col min="20" max="20" width="5.00390625" style="36" bestFit="1" customWidth="1"/>
    <col min="21" max="21" width="5.28125" style="0" bestFit="1" customWidth="1"/>
    <col min="22" max="22" width="6.00390625" style="0" customWidth="1"/>
    <col min="23" max="23" width="5.28125" style="0" bestFit="1" customWidth="1"/>
    <col min="24" max="24" width="5.00390625" style="0" bestFit="1" customWidth="1"/>
    <col min="25" max="25" width="7.00390625" style="0" customWidth="1"/>
    <col min="26" max="26" width="5.00390625" style="36" bestFit="1" customWidth="1"/>
    <col min="27" max="27" width="5.28125" style="0" bestFit="1" customWidth="1"/>
    <col min="28" max="28" width="5.00390625" style="0" bestFit="1" customWidth="1"/>
    <col min="29" max="29" width="5.28125" style="0" bestFit="1" customWidth="1"/>
    <col min="30" max="30" width="5.140625" style="0" customWidth="1"/>
    <col min="31" max="31" width="7.28125" style="0" customWidth="1"/>
    <col min="32" max="32" width="6.00390625" style="0" customWidth="1"/>
    <col min="33" max="33" width="5.28125" style="0" bestFit="1" customWidth="1"/>
    <col min="34" max="34" width="6.00390625" style="0" bestFit="1" customWidth="1"/>
    <col min="35" max="35" width="5.28125" style="0" customWidth="1"/>
    <col min="36" max="36" width="5.8515625" style="0" customWidth="1"/>
    <col min="37" max="37" width="6.7109375" style="0" customWidth="1"/>
  </cols>
  <sheetData>
    <row r="1" spans="1:37" ht="15">
      <c r="A1" s="1" t="s">
        <v>16</v>
      </c>
      <c r="C1" s="3"/>
      <c r="D1" s="3"/>
      <c r="E1" s="3"/>
      <c r="F1" s="3"/>
      <c r="G1" s="3"/>
      <c r="I1" s="3"/>
      <c r="J1" s="3"/>
      <c r="K1" s="3"/>
      <c r="L1" s="3"/>
      <c r="M1" s="6"/>
      <c r="N1" s="37"/>
      <c r="O1" s="6"/>
      <c r="P1" s="6"/>
      <c r="Q1" s="6"/>
      <c r="R1" s="6"/>
      <c r="S1" s="6"/>
      <c r="U1" s="3"/>
      <c r="V1" s="3"/>
      <c r="W1" s="3"/>
      <c r="X1" s="3"/>
      <c r="Y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75" thickBot="1">
      <c r="A2" s="4" t="s">
        <v>21</v>
      </c>
      <c r="C2" s="3"/>
      <c r="D2" s="3"/>
      <c r="E2" s="3"/>
      <c r="F2" s="3"/>
      <c r="G2" s="3"/>
      <c r="I2" s="3"/>
      <c r="J2" s="3"/>
      <c r="K2" s="3"/>
      <c r="L2" s="3"/>
      <c r="M2" s="7"/>
      <c r="N2" s="37"/>
      <c r="O2" s="7"/>
      <c r="P2" s="7"/>
      <c r="Q2" s="7"/>
      <c r="R2" s="7"/>
      <c r="S2" s="7"/>
      <c r="U2" s="3"/>
      <c r="V2" s="3"/>
      <c r="W2" s="3"/>
      <c r="X2" s="3"/>
      <c r="Y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29.25" customHeight="1" thickBot="1">
      <c r="A3" s="2"/>
      <c r="B3" s="53" t="s">
        <v>0</v>
      </c>
      <c r="C3" s="54"/>
      <c r="D3" s="54"/>
      <c r="E3" s="54"/>
      <c r="F3" s="54"/>
      <c r="G3" s="55"/>
      <c r="H3" s="53" t="s">
        <v>20</v>
      </c>
      <c r="I3" s="54"/>
      <c r="J3" s="54"/>
      <c r="K3" s="54"/>
      <c r="L3" s="54"/>
      <c r="M3" s="55"/>
      <c r="N3" s="53" t="s">
        <v>17</v>
      </c>
      <c r="O3" s="54"/>
      <c r="P3" s="54"/>
      <c r="Q3" s="54"/>
      <c r="R3" s="54"/>
      <c r="S3" s="55"/>
      <c r="T3" s="53" t="s">
        <v>1</v>
      </c>
      <c r="U3" s="54"/>
      <c r="V3" s="54"/>
      <c r="W3" s="54"/>
      <c r="X3" s="54"/>
      <c r="Y3" s="55"/>
      <c r="Z3" s="53" t="s">
        <v>2</v>
      </c>
      <c r="AA3" s="54"/>
      <c r="AB3" s="54"/>
      <c r="AC3" s="54"/>
      <c r="AD3" s="54"/>
      <c r="AE3" s="55"/>
      <c r="AF3" s="53" t="s">
        <v>3</v>
      </c>
      <c r="AG3" s="54"/>
      <c r="AH3" s="54"/>
      <c r="AI3" s="54"/>
      <c r="AJ3" s="54"/>
      <c r="AK3" s="55"/>
    </row>
    <row r="4" spans="1:37" ht="15">
      <c r="A4" s="5"/>
      <c r="B4" s="51">
        <v>2012</v>
      </c>
      <c r="C4" s="51"/>
      <c r="D4" s="51">
        <v>2013</v>
      </c>
      <c r="E4" s="51"/>
      <c r="F4" s="51" t="s">
        <v>4</v>
      </c>
      <c r="G4" s="52"/>
      <c r="H4" s="51">
        <v>2012</v>
      </c>
      <c r="I4" s="51"/>
      <c r="J4" s="51">
        <v>2013</v>
      </c>
      <c r="K4" s="51"/>
      <c r="L4" s="51" t="s">
        <v>4</v>
      </c>
      <c r="M4" s="52"/>
      <c r="N4" s="51">
        <v>2012</v>
      </c>
      <c r="O4" s="51"/>
      <c r="P4" s="51">
        <v>2013</v>
      </c>
      <c r="Q4" s="51"/>
      <c r="R4" s="51" t="s">
        <v>4</v>
      </c>
      <c r="S4" s="52"/>
      <c r="T4" s="51">
        <v>2012</v>
      </c>
      <c r="U4" s="51"/>
      <c r="V4" s="51">
        <v>2013</v>
      </c>
      <c r="W4" s="51"/>
      <c r="X4" s="51" t="s">
        <v>4</v>
      </c>
      <c r="Y4" s="52"/>
      <c r="Z4" s="51">
        <v>2012</v>
      </c>
      <c r="AA4" s="51"/>
      <c r="AB4" s="51">
        <v>2013</v>
      </c>
      <c r="AC4" s="51"/>
      <c r="AD4" s="51" t="s">
        <v>4</v>
      </c>
      <c r="AE4" s="52"/>
      <c r="AF4" s="51">
        <v>2012</v>
      </c>
      <c r="AG4" s="51"/>
      <c r="AH4" s="51">
        <v>2013</v>
      </c>
      <c r="AI4" s="51"/>
      <c r="AJ4" s="51" t="s">
        <v>4</v>
      </c>
      <c r="AK4" s="52"/>
    </row>
    <row r="5" spans="1:37" ht="26.25" customHeight="1">
      <c r="A5" s="9" t="s">
        <v>8</v>
      </c>
      <c r="B5" s="11">
        <v>9285</v>
      </c>
      <c r="C5" s="10">
        <f>B5/$B$14</f>
        <v>0.7684985929481873</v>
      </c>
      <c r="D5" s="11">
        <v>14830</v>
      </c>
      <c r="E5" s="10">
        <f>D5/$D$14</f>
        <v>0.8332865089621846</v>
      </c>
      <c r="F5" s="12">
        <f>D5-B5</f>
        <v>5545</v>
      </c>
      <c r="G5" s="13">
        <f>F5/B5</f>
        <v>0.5971997845988153</v>
      </c>
      <c r="H5" s="14">
        <v>4838</v>
      </c>
      <c r="I5" s="10">
        <f>H5/$H$14</f>
        <v>0.7270814547640517</v>
      </c>
      <c r="J5" s="14">
        <v>7277</v>
      </c>
      <c r="K5" s="10">
        <f>J5/$J$14</f>
        <v>0.8099053978853645</v>
      </c>
      <c r="L5" s="12">
        <f>J5-H5</f>
        <v>2439</v>
      </c>
      <c r="M5" s="13">
        <f>L5/H5</f>
        <v>0.5041339396444812</v>
      </c>
      <c r="N5" s="14">
        <v>1358</v>
      </c>
      <c r="O5" s="10">
        <f>N5/$N$14</f>
        <v>0.7720295622512792</v>
      </c>
      <c r="P5" s="14">
        <v>1696</v>
      </c>
      <c r="Q5" s="10">
        <f>P5/$P$14</f>
        <v>0.8126497364638237</v>
      </c>
      <c r="R5" s="12">
        <f>P5-N5</f>
        <v>338</v>
      </c>
      <c r="S5" s="13">
        <f>R5/N5</f>
        <v>0.24889543446244478</v>
      </c>
      <c r="T5" s="14">
        <v>7060</v>
      </c>
      <c r="U5" s="10">
        <f>T5/$T$14</f>
        <v>0.7602842989446479</v>
      </c>
      <c r="V5" s="14">
        <v>10904</v>
      </c>
      <c r="W5" s="10">
        <f>V5/$V$14</f>
        <v>0.8144607110845533</v>
      </c>
      <c r="X5" s="12">
        <f>V5-T5</f>
        <v>3844</v>
      </c>
      <c r="Y5" s="13">
        <f>X5/T5</f>
        <v>0.5444759206798867</v>
      </c>
      <c r="Z5" s="14">
        <v>2619</v>
      </c>
      <c r="AA5" s="10">
        <f>Z5/$Z$14</f>
        <v>0.64128305582762</v>
      </c>
      <c r="AB5" s="14">
        <v>3242</v>
      </c>
      <c r="AC5" s="10">
        <f>AB5/$AB$14</f>
        <v>0.6810924369747899</v>
      </c>
      <c r="AD5" s="12">
        <f>AB5-Z5</f>
        <v>623</v>
      </c>
      <c r="AE5" s="13">
        <f>AD5/Z5</f>
        <v>0.237877052310042</v>
      </c>
      <c r="AF5" s="12">
        <f>B5+H5+N5+T5+Z5</f>
        <v>25160</v>
      </c>
      <c r="AG5" s="10">
        <f>AF5/$AF$14</f>
        <v>0.7429499483242286</v>
      </c>
      <c r="AH5" s="12">
        <f>D5+J5+P5+V5+AB5</f>
        <v>37949</v>
      </c>
      <c r="AI5" s="15">
        <f aca="true" t="shared" si="0" ref="AI5:AI13">AH5/$AH$14</f>
        <v>0.807133589978093</v>
      </c>
      <c r="AJ5" s="12">
        <f>AH5-AF5</f>
        <v>12789</v>
      </c>
      <c r="AK5" s="13">
        <f>AJ5/AF5</f>
        <v>0.5083068362480128</v>
      </c>
    </row>
    <row r="6" spans="1:37" ht="26.25" customHeight="1">
      <c r="A6" s="16" t="s">
        <v>6</v>
      </c>
      <c r="B6" s="11">
        <v>1751</v>
      </c>
      <c r="C6" s="17">
        <f aca="true" t="shared" si="1" ref="C6:C14">B6/$B$14</f>
        <v>0.14492633669922197</v>
      </c>
      <c r="D6" s="11">
        <v>1750</v>
      </c>
      <c r="E6" s="17">
        <f aca="true" t="shared" si="2" ref="E6:E14">D6/$D$14</f>
        <v>0.0983311794122605</v>
      </c>
      <c r="F6" s="18">
        <f aca="true" t="shared" si="3" ref="F6:F14">D6-B6</f>
        <v>-1</v>
      </c>
      <c r="G6" s="19">
        <f aca="true" t="shared" si="4" ref="G6:G14">F6/B6</f>
        <v>-0.0005711022272986865</v>
      </c>
      <c r="H6" s="11">
        <v>1049</v>
      </c>
      <c r="I6" s="17">
        <f aca="true" t="shared" si="5" ref="I6:I14">H6/$H$14</f>
        <v>0.15764953411481816</v>
      </c>
      <c r="J6" s="11">
        <v>1095</v>
      </c>
      <c r="K6" s="17">
        <f aca="true" t="shared" si="6" ref="K6:K14">J6/$J$14</f>
        <v>0.12186978297161936</v>
      </c>
      <c r="L6" s="18">
        <f aca="true" t="shared" si="7" ref="L6:L14">J6-H6</f>
        <v>46</v>
      </c>
      <c r="M6" s="19">
        <f aca="true" t="shared" si="8" ref="M6:M14">L6/H6</f>
        <v>0.0438512869399428</v>
      </c>
      <c r="N6" s="11">
        <v>261</v>
      </c>
      <c r="O6" s="17">
        <f aca="true" t="shared" si="9" ref="O6:O14">N6/$N$14</f>
        <v>0.14837976122797045</v>
      </c>
      <c r="P6" s="11">
        <v>276</v>
      </c>
      <c r="Q6" s="17">
        <f aca="true" t="shared" si="10" ref="Q6:Q14">P6/$P$14</f>
        <v>0.13224724484906564</v>
      </c>
      <c r="R6" s="18">
        <f aca="true" t="shared" si="11" ref="R6:R14">P6-N6</f>
        <v>15</v>
      </c>
      <c r="S6" s="19">
        <f aca="true" t="shared" si="12" ref="S6:S14">R6/N6</f>
        <v>0.05747126436781609</v>
      </c>
      <c r="T6" s="11">
        <v>1519</v>
      </c>
      <c r="U6" s="17">
        <f aca="true" t="shared" si="13" ref="U6:U14">T6/$T$14</f>
        <v>0.16357958216670257</v>
      </c>
      <c r="V6" s="11">
        <v>1705</v>
      </c>
      <c r="W6" s="17">
        <f aca="true" t="shared" si="14" ref="W6:W14">V6/$V$14</f>
        <v>0.127352853301464</v>
      </c>
      <c r="X6" s="18">
        <f aca="true" t="shared" si="15" ref="X6:X14">V6-T6</f>
        <v>186</v>
      </c>
      <c r="Y6" s="19">
        <f aca="true" t="shared" si="16" ref="Y6:Y14">X6/T6</f>
        <v>0.12244897959183673</v>
      </c>
      <c r="Z6" s="11">
        <v>781</v>
      </c>
      <c r="AA6" s="17">
        <f aca="true" t="shared" si="17" ref="AA6:AA14">Z6/$Z$14</f>
        <v>0.19123408423114593</v>
      </c>
      <c r="AB6" s="11">
        <v>777</v>
      </c>
      <c r="AC6" s="17">
        <f aca="true" t="shared" si="18" ref="AC6:AC14">AB6/$AB$14</f>
        <v>0.16323529411764706</v>
      </c>
      <c r="AD6" s="18">
        <f aca="true" t="shared" si="19" ref="AD6:AD14">AB6-Z6</f>
        <v>-4</v>
      </c>
      <c r="AE6" s="19">
        <f aca="true" t="shared" si="20" ref="AE6:AE14">AD6/Z6</f>
        <v>-0.005121638924455826</v>
      </c>
      <c r="AF6" s="12">
        <f aca="true" t="shared" si="21" ref="AF6:AF13">B6+H6+N6+T6+Z6</f>
        <v>5361</v>
      </c>
      <c r="AG6" s="17">
        <f aca="true" t="shared" si="22" ref="AG6:AG14">AF6/$AF$14</f>
        <v>0.1583050346965894</v>
      </c>
      <c r="AH6" s="18">
        <f>D6+J6+P6+V6+AB6</f>
        <v>5603</v>
      </c>
      <c r="AI6" s="17">
        <f t="shared" si="0"/>
        <v>0.1191696620371355</v>
      </c>
      <c r="AJ6" s="20">
        <f aca="true" t="shared" si="23" ref="AJ6:AJ14">AH6-AF6</f>
        <v>242</v>
      </c>
      <c r="AK6" s="21">
        <f aca="true" t="shared" si="24" ref="AK6:AK14">AJ6/AF6</f>
        <v>0.04514083193434061</v>
      </c>
    </row>
    <row r="7" spans="1:37" ht="18" customHeight="1">
      <c r="A7" s="16" t="s">
        <v>7</v>
      </c>
      <c r="B7" s="23">
        <v>448</v>
      </c>
      <c r="C7" s="22">
        <f t="shared" si="1"/>
        <v>0.03707995365005794</v>
      </c>
      <c r="D7" s="23">
        <v>526</v>
      </c>
      <c r="E7" s="22">
        <f t="shared" si="2"/>
        <v>0.029555543069056583</v>
      </c>
      <c r="F7" s="24">
        <f t="shared" si="3"/>
        <v>78</v>
      </c>
      <c r="G7" s="25">
        <f t="shared" si="4"/>
        <v>0.17410714285714285</v>
      </c>
      <c r="H7" s="11">
        <v>135</v>
      </c>
      <c r="I7" s="17">
        <f t="shared" si="5"/>
        <v>0.02028854824165915</v>
      </c>
      <c r="J7" s="11">
        <v>177</v>
      </c>
      <c r="K7" s="17">
        <f t="shared" si="6"/>
        <v>0.01969949916527546</v>
      </c>
      <c r="L7" s="18">
        <f t="shared" si="7"/>
        <v>42</v>
      </c>
      <c r="M7" s="25">
        <f t="shared" si="8"/>
        <v>0.3111111111111111</v>
      </c>
      <c r="N7" s="11">
        <v>15</v>
      </c>
      <c r="O7" s="17">
        <f t="shared" si="9"/>
        <v>0.008527572484366117</v>
      </c>
      <c r="P7" s="11">
        <v>13</v>
      </c>
      <c r="Q7" s="17">
        <f t="shared" si="10"/>
        <v>0.006229036895064686</v>
      </c>
      <c r="R7" s="18">
        <f t="shared" si="11"/>
        <v>-2</v>
      </c>
      <c r="S7" s="25">
        <f t="shared" si="12"/>
        <v>-0.13333333333333333</v>
      </c>
      <c r="T7" s="11">
        <v>201</v>
      </c>
      <c r="U7" s="17">
        <f>T7/$T$14</f>
        <v>0.02164548783114366</v>
      </c>
      <c r="V7" s="11">
        <v>242</v>
      </c>
      <c r="W7" s="17">
        <f t="shared" si="14"/>
        <v>0.018075888855691665</v>
      </c>
      <c r="X7" s="18">
        <f t="shared" si="15"/>
        <v>41</v>
      </c>
      <c r="Y7" s="19">
        <f t="shared" si="16"/>
        <v>0.20398009950248755</v>
      </c>
      <c r="Z7" s="11">
        <v>428</v>
      </c>
      <c r="AA7" s="17">
        <f t="shared" si="17"/>
        <v>0.10479921645445642</v>
      </c>
      <c r="AB7" s="11">
        <v>502</v>
      </c>
      <c r="AC7" s="17">
        <f t="shared" si="18"/>
        <v>0.10546218487394958</v>
      </c>
      <c r="AD7" s="18">
        <f t="shared" si="19"/>
        <v>74</v>
      </c>
      <c r="AE7" s="19">
        <f t="shared" si="20"/>
        <v>0.17289719626168223</v>
      </c>
      <c r="AF7" s="12">
        <f t="shared" si="21"/>
        <v>1227</v>
      </c>
      <c r="AG7" s="17">
        <f t="shared" si="22"/>
        <v>0.03623209803632069</v>
      </c>
      <c r="AH7" s="18">
        <f>D7+J7+P7+V7+AB7</f>
        <v>1460</v>
      </c>
      <c r="AI7" s="17">
        <f t="shared" si="0"/>
        <v>0.031052597996469363</v>
      </c>
      <c r="AJ7" s="24">
        <f t="shared" si="23"/>
        <v>233</v>
      </c>
      <c r="AK7" s="19">
        <f t="shared" si="24"/>
        <v>0.18989405052974734</v>
      </c>
    </row>
    <row r="8" spans="1:37" ht="29.25" customHeight="1" thickBot="1">
      <c r="A8" s="26" t="s">
        <v>13</v>
      </c>
      <c r="B8" s="38">
        <v>2199</v>
      </c>
      <c r="C8" s="27">
        <f>B8/$B$14</f>
        <v>0.18200629034927993</v>
      </c>
      <c r="D8" s="38">
        <v>2276</v>
      </c>
      <c r="E8" s="27">
        <f t="shared" si="2"/>
        <v>0.12788672248131708</v>
      </c>
      <c r="F8" s="28">
        <f t="shared" si="3"/>
        <v>77</v>
      </c>
      <c r="G8" s="29">
        <f t="shared" si="4"/>
        <v>0.035015916325602546</v>
      </c>
      <c r="H8" s="38">
        <v>1184</v>
      </c>
      <c r="I8" s="27">
        <f t="shared" si="5"/>
        <v>0.17793808235647732</v>
      </c>
      <c r="J8" s="38">
        <f>SUM(J6:J7)</f>
        <v>1272</v>
      </c>
      <c r="K8" s="27">
        <f t="shared" si="6"/>
        <v>0.14156928213689482</v>
      </c>
      <c r="L8" s="28">
        <f t="shared" si="7"/>
        <v>88</v>
      </c>
      <c r="M8" s="29">
        <f t="shared" si="8"/>
        <v>0.07432432432432433</v>
      </c>
      <c r="N8" s="38">
        <v>276</v>
      </c>
      <c r="O8" s="35">
        <f t="shared" si="9"/>
        <v>0.15690733371233656</v>
      </c>
      <c r="P8" s="38">
        <f>SUM(P6:P7)</f>
        <v>289</v>
      </c>
      <c r="Q8" s="27">
        <f t="shared" si="10"/>
        <v>0.13847628174413032</v>
      </c>
      <c r="R8" s="28">
        <f t="shared" si="11"/>
        <v>13</v>
      </c>
      <c r="S8" s="29">
        <f t="shared" si="12"/>
        <v>0.04710144927536232</v>
      </c>
      <c r="T8" s="38">
        <v>1720</v>
      </c>
      <c r="U8" s="27">
        <f>T8/$T$14</f>
        <v>0.18522506999784621</v>
      </c>
      <c r="V8" s="38">
        <f>SUM(V6:V7)</f>
        <v>1947</v>
      </c>
      <c r="W8" s="27">
        <f t="shared" si="14"/>
        <v>0.14542874215715565</v>
      </c>
      <c r="X8" s="28">
        <f t="shared" si="15"/>
        <v>227</v>
      </c>
      <c r="Y8" s="29">
        <f t="shared" si="16"/>
        <v>0.13197674418604652</v>
      </c>
      <c r="Z8" s="38">
        <v>1209</v>
      </c>
      <c r="AA8" s="27">
        <f t="shared" si="17"/>
        <v>0.29603330068560235</v>
      </c>
      <c r="AB8" s="38">
        <f>SUM(AB6:AB7)</f>
        <v>1279</v>
      </c>
      <c r="AC8" s="27">
        <f t="shared" si="18"/>
        <v>0.2686974789915966</v>
      </c>
      <c r="AD8" s="28">
        <f t="shared" si="19"/>
        <v>70</v>
      </c>
      <c r="AE8" s="29">
        <f t="shared" si="20"/>
        <v>0.05789909015715467</v>
      </c>
      <c r="AF8" s="33">
        <f>SUM(AF6:AF7)</f>
        <v>6588</v>
      </c>
      <c r="AG8" s="27">
        <f t="shared" si="22"/>
        <v>0.1945371327329101</v>
      </c>
      <c r="AH8" s="33">
        <f>SUM(AH6:AH7)</f>
        <v>7063</v>
      </c>
      <c r="AI8" s="27">
        <f t="shared" si="0"/>
        <v>0.15022226003360487</v>
      </c>
      <c r="AJ8" s="28">
        <f t="shared" si="23"/>
        <v>475</v>
      </c>
      <c r="AK8" s="30">
        <f t="shared" si="24"/>
        <v>0.07210078931390407</v>
      </c>
    </row>
    <row r="9" spans="1:37" ht="17.25" customHeight="1">
      <c r="A9" s="9" t="s">
        <v>9</v>
      </c>
      <c r="B9" s="32">
        <v>200</v>
      </c>
      <c r="C9" s="31">
        <f t="shared" si="1"/>
        <v>0.01655355073663301</v>
      </c>
      <c r="D9" s="32">
        <v>186</v>
      </c>
      <c r="E9" s="31">
        <f t="shared" si="2"/>
        <v>0.01045119964038883</v>
      </c>
      <c r="F9" s="20">
        <f t="shared" si="3"/>
        <v>-14</v>
      </c>
      <c r="G9" s="21">
        <f t="shared" si="4"/>
        <v>-0.07</v>
      </c>
      <c r="H9" s="11">
        <v>149</v>
      </c>
      <c r="I9" s="17">
        <f t="shared" si="5"/>
        <v>0.022392545837090473</v>
      </c>
      <c r="J9" s="11">
        <v>93</v>
      </c>
      <c r="K9" s="17">
        <f t="shared" si="6"/>
        <v>0.010350584307178631</v>
      </c>
      <c r="L9" s="18">
        <f t="shared" si="7"/>
        <v>-56</v>
      </c>
      <c r="M9" s="21">
        <f t="shared" si="8"/>
        <v>-0.37583892617449666</v>
      </c>
      <c r="N9" s="11">
        <v>70</v>
      </c>
      <c r="O9" s="17">
        <f t="shared" si="9"/>
        <v>0.039795338260375214</v>
      </c>
      <c r="P9" s="11">
        <v>59</v>
      </c>
      <c r="Q9" s="17">
        <f t="shared" si="10"/>
        <v>0.02827024436990896</v>
      </c>
      <c r="R9" s="18">
        <f t="shared" si="11"/>
        <v>-11</v>
      </c>
      <c r="S9" s="21">
        <f t="shared" si="12"/>
        <v>-0.15714285714285714</v>
      </c>
      <c r="T9" s="11">
        <v>15</v>
      </c>
      <c r="U9" s="17">
        <f t="shared" si="13"/>
        <v>0.0016153349127719146</v>
      </c>
      <c r="V9" s="11">
        <v>33</v>
      </c>
      <c r="W9" s="17">
        <f t="shared" si="14"/>
        <v>0.002464893934867045</v>
      </c>
      <c r="X9" s="18">
        <f t="shared" si="15"/>
        <v>18</v>
      </c>
      <c r="Y9" s="19">
        <f t="shared" si="16"/>
        <v>1.2</v>
      </c>
      <c r="Z9" s="11">
        <v>68</v>
      </c>
      <c r="AA9" s="17">
        <f t="shared" si="17"/>
        <v>0.01665034280117532</v>
      </c>
      <c r="AB9" s="11">
        <v>45</v>
      </c>
      <c r="AC9" s="17">
        <f t="shared" si="18"/>
        <v>0.009453781512605041</v>
      </c>
      <c r="AD9" s="18">
        <f t="shared" si="19"/>
        <v>-23</v>
      </c>
      <c r="AE9" s="19">
        <f t="shared" si="20"/>
        <v>-0.3382352941176471</v>
      </c>
      <c r="AF9" s="12">
        <f t="shared" si="21"/>
        <v>502</v>
      </c>
      <c r="AG9" s="17">
        <f t="shared" si="22"/>
        <v>0.014823564151779123</v>
      </c>
      <c r="AH9" s="18">
        <f aca="true" t="shared" si="25" ref="AH9:AH14">D9+J9+P9+V9+AB9</f>
        <v>416</v>
      </c>
      <c r="AI9" s="17">
        <f t="shared" si="0"/>
        <v>0.008847863538720038</v>
      </c>
      <c r="AJ9" s="20">
        <f t="shared" si="23"/>
        <v>-86</v>
      </c>
      <c r="AK9" s="21">
        <f t="shared" si="24"/>
        <v>-0.17131474103585656</v>
      </c>
    </row>
    <row r="10" spans="1:37" ht="15.75" customHeight="1">
      <c r="A10" s="9" t="s">
        <v>10</v>
      </c>
      <c r="B10" s="11">
        <v>365</v>
      </c>
      <c r="C10" s="17">
        <f t="shared" si="1"/>
        <v>0.03021023009435524</v>
      </c>
      <c r="D10" s="11">
        <v>467</v>
      </c>
      <c r="E10" s="17">
        <f t="shared" si="2"/>
        <v>0.026240377591728942</v>
      </c>
      <c r="F10" s="18">
        <f t="shared" si="3"/>
        <v>102</v>
      </c>
      <c r="G10" s="19">
        <f t="shared" si="4"/>
        <v>0.27945205479452057</v>
      </c>
      <c r="H10" s="11">
        <v>243</v>
      </c>
      <c r="I10" s="17">
        <f t="shared" si="5"/>
        <v>0.03651938683498648</v>
      </c>
      <c r="J10" s="11">
        <v>317</v>
      </c>
      <c r="K10" s="17">
        <f t="shared" si="6"/>
        <v>0.035281023928770174</v>
      </c>
      <c r="L10" s="18">
        <f t="shared" si="7"/>
        <v>74</v>
      </c>
      <c r="M10" s="21">
        <f t="shared" si="8"/>
        <v>0.3045267489711934</v>
      </c>
      <c r="N10" s="11">
        <v>33</v>
      </c>
      <c r="O10" s="17">
        <f t="shared" si="9"/>
        <v>0.018760659465605456</v>
      </c>
      <c r="P10" s="11">
        <v>33</v>
      </c>
      <c r="Q10" s="17">
        <f t="shared" si="10"/>
        <v>0.01581217057977959</v>
      </c>
      <c r="R10" s="18">
        <f t="shared" si="11"/>
        <v>0</v>
      </c>
      <c r="S10" s="21">
        <f t="shared" si="12"/>
        <v>0</v>
      </c>
      <c r="T10" s="11">
        <v>380</v>
      </c>
      <c r="U10" s="17">
        <f t="shared" si="13"/>
        <v>0.04092181779022184</v>
      </c>
      <c r="V10" s="11">
        <v>415</v>
      </c>
      <c r="W10" s="17">
        <f t="shared" si="14"/>
        <v>0.030997908574843143</v>
      </c>
      <c r="X10" s="18">
        <f t="shared" si="15"/>
        <v>35</v>
      </c>
      <c r="Y10" s="19">
        <f t="shared" si="16"/>
        <v>0.09210526315789473</v>
      </c>
      <c r="Z10" s="11">
        <v>150</v>
      </c>
      <c r="AA10" s="17">
        <f t="shared" si="17"/>
        <v>0.03672869735553379</v>
      </c>
      <c r="AB10" s="11">
        <v>169</v>
      </c>
      <c r="AC10" s="17">
        <f t="shared" si="18"/>
        <v>0.03550420168067227</v>
      </c>
      <c r="AD10" s="18">
        <f t="shared" si="19"/>
        <v>19</v>
      </c>
      <c r="AE10" s="19">
        <f t="shared" si="20"/>
        <v>0.12666666666666668</v>
      </c>
      <c r="AF10" s="12">
        <f t="shared" si="21"/>
        <v>1171</v>
      </c>
      <c r="AG10" s="17">
        <f t="shared" si="22"/>
        <v>0.03457847335006644</v>
      </c>
      <c r="AH10" s="18">
        <f t="shared" si="25"/>
        <v>1401</v>
      </c>
      <c r="AI10" s="17">
        <f t="shared" si="0"/>
        <v>0.0297977327349682</v>
      </c>
      <c r="AJ10" s="18">
        <f t="shared" si="23"/>
        <v>230</v>
      </c>
      <c r="AK10" s="19">
        <f t="shared" si="24"/>
        <v>0.1964133219470538</v>
      </c>
    </row>
    <row r="11" spans="1:37" ht="52.5" customHeight="1">
      <c r="A11" s="9" t="s">
        <v>11</v>
      </c>
      <c r="B11" s="11">
        <v>6</v>
      </c>
      <c r="C11" s="17">
        <f t="shared" si="1"/>
        <v>0.0004966065220989903</v>
      </c>
      <c r="D11" s="11">
        <v>7</v>
      </c>
      <c r="E11" s="17">
        <f t="shared" si="2"/>
        <v>0.000393324717649042</v>
      </c>
      <c r="F11" s="18">
        <f t="shared" si="3"/>
        <v>1</v>
      </c>
      <c r="G11" s="19">
        <f t="shared" si="4"/>
        <v>0.16666666666666666</v>
      </c>
      <c r="H11" s="11">
        <v>194</v>
      </c>
      <c r="I11" s="17">
        <f t="shared" si="5"/>
        <v>0.029155395250976854</v>
      </c>
      <c r="J11" s="11">
        <v>14</v>
      </c>
      <c r="K11" s="17">
        <f t="shared" si="6"/>
        <v>0.0015581524763494713</v>
      </c>
      <c r="L11" s="18">
        <f t="shared" si="7"/>
        <v>-180</v>
      </c>
      <c r="M11" s="21">
        <f t="shared" si="8"/>
        <v>-0.9278350515463918</v>
      </c>
      <c r="N11" s="11">
        <v>20</v>
      </c>
      <c r="O11" s="17">
        <f t="shared" si="9"/>
        <v>0.01137009664582149</v>
      </c>
      <c r="P11" s="11">
        <v>9</v>
      </c>
      <c r="Q11" s="17">
        <f t="shared" si="10"/>
        <v>0.004312410158121706</v>
      </c>
      <c r="R11" s="18">
        <f t="shared" si="11"/>
        <v>-11</v>
      </c>
      <c r="S11" s="21">
        <f t="shared" si="12"/>
        <v>-0.55</v>
      </c>
      <c r="T11" s="11">
        <v>67</v>
      </c>
      <c r="U11" s="17">
        <f t="shared" si="13"/>
        <v>0.007215162610381219</v>
      </c>
      <c r="V11" s="11">
        <v>30</v>
      </c>
      <c r="W11" s="17">
        <f t="shared" si="14"/>
        <v>0.00224081266806095</v>
      </c>
      <c r="X11" s="18">
        <f t="shared" si="15"/>
        <v>-37</v>
      </c>
      <c r="Y11" s="19">
        <f t="shared" si="16"/>
        <v>-0.5522388059701493</v>
      </c>
      <c r="Z11" s="11">
        <v>30</v>
      </c>
      <c r="AA11" s="17">
        <f t="shared" si="17"/>
        <v>0.007345739471106758</v>
      </c>
      <c r="AB11" s="11">
        <v>15</v>
      </c>
      <c r="AC11" s="17">
        <f t="shared" si="18"/>
        <v>0.0031512605042016808</v>
      </c>
      <c r="AD11" s="18">
        <f t="shared" si="19"/>
        <v>-15</v>
      </c>
      <c r="AE11" s="19">
        <f t="shared" si="20"/>
        <v>-0.5</v>
      </c>
      <c r="AF11" s="12">
        <f t="shared" si="21"/>
        <v>317</v>
      </c>
      <c r="AG11" s="17">
        <f t="shared" si="22"/>
        <v>0.009360696884689207</v>
      </c>
      <c r="AH11" s="18">
        <f t="shared" si="25"/>
        <v>75</v>
      </c>
      <c r="AI11" s="17">
        <f t="shared" si="0"/>
        <v>0.0015951677052980836</v>
      </c>
      <c r="AJ11" s="18">
        <f t="shared" si="23"/>
        <v>-242</v>
      </c>
      <c r="AK11" s="19">
        <f t="shared" si="24"/>
        <v>-0.7634069400630915</v>
      </c>
    </row>
    <row r="12" spans="1:37" ht="46.5" customHeight="1">
      <c r="A12" s="9" t="s">
        <v>12</v>
      </c>
      <c r="B12" s="11">
        <v>27</v>
      </c>
      <c r="C12" s="17">
        <f t="shared" si="1"/>
        <v>0.002234729349445456</v>
      </c>
      <c r="D12" s="11">
        <v>31</v>
      </c>
      <c r="E12" s="17">
        <f t="shared" si="2"/>
        <v>0.0017418666067314716</v>
      </c>
      <c r="F12" s="18">
        <f t="shared" si="3"/>
        <v>4</v>
      </c>
      <c r="G12" s="19">
        <f t="shared" si="4"/>
        <v>0.14814814814814814</v>
      </c>
      <c r="H12" s="11">
        <v>46</v>
      </c>
      <c r="I12" s="17">
        <f t="shared" si="5"/>
        <v>0.0069131349564171924</v>
      </c>
      <c r="J12" s="11">
        <v>12</v>
      </c>
      <c r="K12" s="17">
        <f t="shared" si="6"/>
        <v>0.001335559265442404</v>
      </c>
      <c r="L12" s="18">
        <f t="shared" si="7"/>
        <v>-34</v>
      </c>
      <c r="M12" s="21">
        <f t="shared" si="8"/>
        <v>-0.7391304347826086</v>
      </c>
      <c r="N12" s="11">
        <v>2</v>
      </c>
      <c r="O12" s="17">
        <f t="shared" si="9"/>
        <v>0.0011370096645821489</v>
      </c>
      <c r="P12" s="11">
        <v>1</v>
      </c>
      <c r="Q12" s="17">
        <f t="shared" si="10"/>
        <v>0.0004791566842357451</v>
      </c>
      <c r="R12" s="18">
        <f t="shared" si="11"/>
        <v>-1</v>
      </c>
      <c r="S12" s="21">
        <f t="shared" si="12"/>
        <v>-0.5</v>
      </c>
      <c r="T12" s="11">
        <v>44</v>
      </c>
      <c r="U12" s="17">
        <f t="shared" si="13"/>
        <v>0.0047383157441309495</v>
      </c>
      <c r="V12" s="11">
        <v>59</v>
      </c>
      <c r="W12" s="17">
        <f t="shared" si="14"/>
        <v>0.0044069315805198685</v>
      </c>
      <c r="X12" s="18">
        <f t="shared" si="15"/>
        <v>15</v>
      </c>
      <c r="Y12" s="19">
        <f t="shared" si="16"/>
        <v>0.3409090909090909</v>
      </c>
      <c r="Z12" s="11">
        <v>8</v>
      </c>
      <c r="AA12" s="17">
        <f t="shared" si="17"/>
        <v>0.0019588638589618022</v>
      </c>
      <c r="AB12" s="11">
        <v>10</v>
      </c>
      <c r="AC12" s="17">
        <f t="shared" si="18"/>
        <v>0.0021008403361344537</v>
      </c>
      <c r="AD12" s="18">
        <f t="shared" si="19"/>
        <v>2</v>
      </c>
      <c r="AE12" s="19">
        <f t="shared" si="20"/>
        <v>0.25</v>
      </c>
      <c r="AF12" s="12">
        <f t="shared" si="21"/>
        <v>127</v>
      </c>
      <c r="AG12" s="17">
        <f t="shared" si="22"/>
        <v>0.003750184556326591</v>
      </c>
      <c r="AH12" s="18">
        <f t="shared" si="25"/>
        <v>113</v>
      </c>
      <c r="AI12" s="17">
        <f t="shared" si="0"/>
        <v>0.0024033860093157795</v>
      </c>
      <c r="AJ12" s="24">
        <f t="shared" si="23"/>
        <v>-14</v>
      </c>
      <c r="AK12" s="19">
        <f t="shared" si="24"/>
        <v>-0.11023622047244094</v>
      </c>
    </row>
    <row r="13" spans="1:37" ht="30.75" customHeight="1" thickBot="1">
      <c r="A13" s="40" t="s">
        <v>15</v>
      </c>
      <c r="B13" s="41">
        <v>0</v>
      </c>
      <c r="C13" s="22">
        <f t="shared" si="1"/>
        <v>0</v>
      </c>
      <c r="D13" s="23">
        <v>0</v>
      </c>
      <c r="E13" s="22">
        <f t="shared" si="2"/>
        <v>0</v>
      </c>
      <c r="F13" s="24">
        <f t="shared" si="3"/>
        <v>0</v>
      </c>
      <c r="G13" s="25" t="e">
        <f t="shared" si="4"/>
        <v>#DIV/0!</v>
      </c>
      <c r="H13" s="23">
        <v>0</v>
      </c>
      <c r="I13" s="22">
        <f t="shared" si="5"/>
        <v>0</v>
      </c>
      <c r="J13" s="23">
        <v>0</v>
      </c>
      <c r="K13" s="22">
        <f t="shared" si="6"/>
        <v>0</v>
      </c>
      <c r="L13" s="24">
        <f t="shared" si="7"/>
        <v>0</v>
      </c>
      <c r="M13" s="42" t="e">
        <f t="shared" si="8"/>
        <v>#DIV/0!</v>
      </c>
      <c r="N13" s="39">
        <v>0</v>
      </c>
      <c r="O13" s="22">
        <f t="shared" si="9"/>
        <v>0</v>
      </c>
      <c r="P13" s="23">
        <v>0</v>
      </c>
      <c r="Q13" s="22">
        <f t="shared" si="10"/>
        <v>0</v>
      </c>
      <c r="R13" s="24">
        <f t="shared" si="11"/>
        <v>0</v>
      </c>
      <c r="S13" s="42" t="e">
        <f t="shared" si="12"/>
        <v>#DIV/0!</v>
      </c>
      <c r="T13" s="39">
        <v>0</v>
      </c>
      <c r="U13" s="22">
        <f>T13/$H$14</f>
        <v>0</v>
      </c>
      <c r="V13" s="23">
        <v>0</v>
      </c>
      <c r="W13" s="22">
        <f>V13/$J$14</f>
        <v>0</v>
      </c>
      <c r="X13" s="24">
        <f t="shared" si="15"/>
        <v>0</v>
      </c>
      <c r="Y13" s="25" t="e">
        <f t="shared" si="16"/>
        <v>#DIV/0!</v>
      </c>
      <c r="Z13" s="39">
        <v>0</v>
      </c>
      <c r="AA13" s="22">
        <f>Z13/$H$14</f>
        <v>0</v>
      </c>
      <c r="AB13" s="23">
        <v>0</v>
      </c>
      <c r="AC13" s="22">
        <f>AB13/$J$14</f>
        <v>0</v>
      </c>
      <c r="AD13" s="24">
        <f t="shared" si="19"/>
        <v>0</v>
      </c>
      <c r="AE13" s="25" t="e">
        <f t="shared" si="20"/>
        <v>#DIV/0!</v>
      </c>
      <c r="AF13" s="43">
        <f t="shared" si="21"/>
        <v>0</v>
      </c>
      <c r="AG13" s="22">
        <f t="shared" si="22"/>
        <v>0</v>
      </c>
      <c r="AH13" s="24">
        <f t="shared" si="25"/>
        <v>0</v>
      </c>
      <c r="AI13" s="22">
        <f t="shared" si="0"/>
        <v>0</v>
      </c>
      <c r="AJ13" s="24">
        <f t="shared" si="23"/>
        <v>0</v>
      </c>
      <c r="AK13" s="25" t="e">
        <f t="shared" si="24"/>
        <v>#DIV/0!</v>
      </c>
    </row>
    <row r="14" spans="1:37" ht="15.75" thickBot="1">
      <c r="A14" s="44" t="s">
        <v>5</v>
      </c>
      <c r="B14" s="45">
        <v>12082</v>
      </c>
      <c r="C14" s="46">
        <f t="shared" si="1"/>
        <v>1</v>
      </c>
      <c r="D14" s="45">
        <f>D5+D6+D7+D9+D10+D11+D13+D12</f>
        <v>17797</v>
      </c>
      <c r="E14" s="46">
        <f t="shared" si="2"/>
        <v>1</v>
      </c>
      <c r="F14" s="47">
        <f t="shared" si="3"/>
        <v>5715</v>
      </c>
      <c r="G14" s="48">
        <f t="shared" si="4"/>
        <v>0.4730177122992882</v>
      </c>
      <c r="H14" s="45">
        <f>H5+H6+H7+H9+H10+H11+H13+H12</f>
        <v>6654</v>
      </c>
      <c r="I14" s="46">
        <f t="shared" si="5"/>
        <v>1</v>
      </c>
      <c r="J14" s="45">
        <f>J5+J6+J7+J9+J10+J11+J13+J12</f>
        <v>8985</v>
      </c>
      <c r="K14" s="46">
        <f t="shared" si="6"/>
        <v>1</v>
      </c>
      <c r="L14" s="47">
        <f t="shared" si="7"/>
        <v>2331</v>
      </c>
      <c r="M14" s="49">
        <f t="shared" si="8"/>
        <v>0.3503155996393147</v>
      </c>
      <c r="N14" s="45">
        <f>N5+N6+N7+N9+N10+N11+N13+N12</f>
        <v>1759</v>
      </c>
      <c r="O14" s="46">
        <f t="shared" si="9"/>
        <v>1</v>
      </c>
      <c r="P14" s="45">
        <f>P5+P6+P7+P9+P10+P11+P13+P12</f>
        <v>2087</v>
      </c>
      <c r="Q14" s="46">
        <f t="shared" si="10"/>
        <v>1</v>
      </c>
      <c r="R14" s="47">
        <f t="shared" si="11"/>
        <v>328</v>
      </c>
      <c r="S14" s="49">
        <f t="shared" si="12"/>
        <v>0.18646958499147243</v>
      </c>
      <c r="T14" s="45">
        <f>T5+T6+T7+T9+T10+T11+T13+T12</f>
        <v>9286</v>
      </c>
      <c r="U14" s="46">
        <f t="shared" si="13"/>
        <v>1</v>
      </c>
      <c r="V14" s="45">
        <f>V5+V6+V7+V9+V10+V11+V13+V12</f>
        <v>13388</v>
      </c>
      <c r="W14" s="46">
        <f t="shared" si="14"/>
        <v>1</v>
      </c>
      <c r="X14" s="47">
        <f t="shared" si="15"/>
        <v>4102</v>
      </c>
      <c r="Y14" s="50">
        <f t="shared" si="16"/>
        <v>0.4417402541460263</v>
      </c>
      <c r="Z14" s="45">
        <f>Z5+Z6+Z7+Z9+Z10+Z11+Z13+Z12</f>
        <v>4084</v>
      </c>
      <c r="AA14" s="46">
        <f t="shared" si="17"/>
        <v>1</v>
      </c>
      <c r="AB14" s="45">
        <f>AB5+AB6+AB7+AB9+AB10+AB11+AB13+AB12</f>
        <v>4760</v>
      </c>
      <c r="AC14" s="46">
        <f t="shared" si="18"/>
        <v>1</v>
      </c>
      <c r="AD14" s="47">
        <f t="shared" si="19"/>
        <v>676</v>
      </c>
      <c r="AE14" s="48">
        <f t="shared" si="20"/>
        <v>0.16552399608227228</v>
      </c>
      <c r="AF14" s="45">
        <f>B14+H14+N14+T14+Z14</f>
        <v>33865</v>
      </c>
      <c r="AG14" s="46">
        <f t="shared" si="22"/>
        <v>1</v>
      </c>
      <c r="AH14" s="45">
        <f t="shared" si="25"/>
        <v>47017</v>
      </c>
      <c r="AI14" s="46">
        <f>AH14/$AH$14</f>
        <v>1</v>
      </c>
      <c r="AJ14" s="47">
        <f t="shared" si="23"/>
        <v>13152</v>
      </c>
      <c r="AK14" s="48">
        <f t="shared" si="24"/>
        <v>0.3883655691717112</v>
      </c>
    </row>
    <row r="15" spans="1:37" ht="21.75" customHeight="1">
      <c r="A15" s="56" t="s">
        <v>18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3"/>
      <c r="M15" s="3"/>
      <c r="O15" s="3"/>
      <c r="P15" s="3"/>
      <c r="Q15" s="3"/>
      <c r="R15" s="3"/>
      <c r="S15" s="3"/>
      <c r="U15" s="3"/>
      <c r="V15" s="3"/>
      <c r="W15" s="3"/>
      <c r="X15" s="3"/>
      <c r="Y15" s="3"/>
      <c r="AA15" s="3"/>
      <c r="AB15" s="3"/>
      <c r="AC15" s="3"/>
      <c r="AD15" s="3"/>
      <c r="AE15" s="3"/>
      <c r="AF15" s="3"/>
      <c r="AG15" s="3"/>
      <c r="AH15" s="3"/>
      <c r="AI15" s="8"/>
      <c r="AJ15" s="3"/>
      <c r="AK15" s="3"/>
    </row>
    <row r="16" spans="1:37" ht="15">
      <c r="A16" s="34" t="s">
        <v>19</v>
      </c>
      <c r="C16" s="3"/>
      <c r="D16" s="3"/>
      <c r="E16" s="3"/>
      <c r="F16" s="3"/>
      <c r="G16" s="3"/>
      <c r="I16" s="3"/>
      <c r="J16" s="3"/>
      <c r="K16" s="3"/>
      <c r="L16" s="3"/>
      <c r="M16" s="3"/>
      <c r="O16" s="3"/>
      <c r="P16" s="3"/>
      <c r="Q16" s="3"/>
      <c r="R16" s="3"/>
      <c r="S16" s="3"/>
      <c r="U16" s="3"/>
      <c r="V16" s="3"/>
      <c r="W16" s="3"/>
      <c r="X16" s="3"/>
      <c r="Y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5">
      <c r="A17" s="3"/>
      <c r="C17" s="3"/>
      <c r="D17" s="3"/>
      <c r="E17" s="3"/>
      <c r="F17" s="3"/>
      <c r="G17" s="3"/>
      <c r="I17" s="3"/>
      <c r="J17" s="3"/>
      <c r="K17" s="3"/>
      <c r="L17" s="3"/>
      <c r="M17" s="3"/>
      <c r="O17" s="3"/>
      <c r="P17" s="3"/>
      <c r="Q17" s="3"/>
      <c r="R17" s="3"/>
      <c r="S17" s="3"/>
      <c r="T17" s="36" t="s">
        <v>14</v>
      </c>
      <c r="U17" s="3"/>
      <c r="V17" s="3"/>
      <c r="W17" s="3"/>
      <c r="X17" s="3"/>
      <c r="Y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</sheetData>
  <sheetProtection/>
  <mergeCells count="25">
    <mergeCell ref="B3:G3"/>
    <mergeCell ref="H3:M3"/>
    <mergeCell ref="H4:I4"/>
    <mergeCell ref="B4:C4"/>
    <mergeCell ref="F4:G4"/>
    <mergeCell ref="A15:K15"/>
    <mergeCell ref="V4:W4"/>
    <mergeCell ref="T4:U4"/>
    <mergeCell ref="L4:M4"/>
    <mergeCell ref="D4:E4"/>
    <mergeCell ref="N4:O4"/>
    <mergeCell ref="P4:Q4"/>
    <mergeCell ref="R4:S4"/>
    <mergeCell ref="AF3:AK3"/>
    <mergeCell ref="AF4:AG4"/>
    <mergeCell ref="AH4:AI4"/>
    <mergeCell ref="AJ4:AK4"/>
    <mergeCell ref="T3:Y3"/>
    <mergeCell ref="X4:Y4"/>
    <mergeCell ref="J4:K4"/>
    <mergeCell ref="AD4:AE4"/>
    <mergeCell ref="Z3:AE3"/>
    <mergeCell ref="Z4:AA4"/>
    <mergeCell ref="AB4:AC4"/>
    <mergeCell ref="N3:S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2013-10-03T11:54:04Z</cp:lastPrinted>
  <dcterms:created xsi:type="dcterms:W3CDTF">2011-02-02T11:32:10Z</dcterms:created>
  <dcterms:modified xsi:type="dcterms:W3CDTF">2013-10-11T07:25:31Z</dcterms:modified>
  <cp:category/>
  <cp:version/>
  <cp:contentType/>
  <cp:contentStatus/>
</cp:coreProperties>
</file>